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C89" i="1" l="1"/>
  <c r="C87" i="1"/>
  <c r="H40" i="1"/>
  <c r="H25" i="1"/>
  <c r="H16" i="1"/>
  <c r="H15" i="1"/>
  <c r="H49" i="1"/>
  <c r="H21" i="1" l="1"/>
  <c r="H29" i="1"/>
  <c r="H32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<sst xmlns="http://schemas.openxmlformats.org/spreadsheetml/2006/main" count="117" uniqueCount="74">
  <si>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</si>
  <si>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</si>
  <si>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</si>
  <si>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</si>
  <si>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</si>
  <si>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</si>
  <si>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</si>
  <si>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</si>
  <si>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</si>
  <si>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</si>
  <si>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</si>
  <si>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</si>
  <si>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</si>
  <si>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</si>
  <si>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</si>
  <si>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</si>
  <si>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</si>
  <si>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</si>
  <si>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</si>
  <si>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</si>
  <si>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</si>
  <si>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</si>
  <si>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</si>
  <si>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</si>
  <si>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</si>
  <si>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</si>
  <si>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Dana:18.08.2020.</t>
  </si>
  <si>
    <t>Primljena i neutrošena participacija od 18.08.2020.</t>
  </si>
  <si>
    <t>Dana 18.08.2020.godine Dom zdravlja Požarevac je izvršio plaćanje prema dobavljačima:</t>
  </si>
  <si>
    <t>ZZJZ</t>
  </si>
  <si>
    <t>JKP Komunalne sluzbe</t>
  </si>
  <si>
    <t>JKP Vodovod i kanalizacija</t>
  </si>
  <si>
    <t>Telenor</t>
  </si>
  <si>
    <t>Razvigor</t>
  </si>
  <si>
    <t>mt:S Telekom Srbija</t>
  </si>
  <si>
    <t>Tip-Top</t>
  </si>
  <si>
    <t>Mercator-S</t>
  </si>
  <si>
    <t>Infolab</t>
  </si>
  <si>
    <t>Promedia</t>
  </si>
  <si>
    <t>SBB</t>
  </si>
  <si>
    <t>TE KO Kostolac</t>
  </si>
  <si>
    <t>Neo yu-dent</t>
  </si>
  <si>
    <t>1743/2020</t>
  </si>
  <si>
    <t>850720</t>
  </si>
  <si>
    <t>850820</t>
  </si>
  <si>
    <t>850920</t>
  </si>
  <si>
    <t>851020</t>
  </si>
  <si>
    <t>932820</t>
  </si>
  <si>
    <t>932620</t>
  </si>
  <si>
    <t>932720</t>
  </si>
  <si>
    <t>25-1-000-742-08202103</t>
  </si>
  <si>
    <t>16-1-000742-08202106</t>
  </si>
  <si>
    <t>31-1-000742-08202101</t>
  </si>
  <si>
    <t>19-1-000742-08202105</t>
  </si>
  <si>
    <t>28-1-000742-08202102</t>
  </si>
  <si>
    <t>34-1-000742-08202100</t>
  </si>
  <si>
    <t>22-1-000742-08202104</t>
  </si>
  <si>
    <t>40-06681750-2006</t>
  </si>
  <si>
    <t>70/20</t>
  </si>
  <si>
    <t>16-225-012-1119757</t>
  </si>
  <si>
    <t>59-225-062-1119758</t>
  </si>
  <si>
    <t>13</t>
  </si>
  <si>
    <t>17620-24-1084</t>
  </si>
  <si>
    <t>5213-2020-TU-0253</t>
  </si>
  <si>
    <t>RO-3920/20</t>
  </si>
  <si>
    <t>196010620202005</t>
  </si>
  <si>
    <t>103012731202006</t>
  </si>
  <si>
    <t>196010620202006</t>
  </si>
  <si>
    <t>901205987202006</t>
  </si>
  <si>
    <t>501-19736/2020</t>
  </si>
  <si>
    <t>OT_0818/20</t>
  </si>
  <si>
    <t>OT_0840/20</t>
  </si>
  <si>
    <t>UKUPNO MATERIJALNI TROŠKOVI</t>
  </si>
  <si>
    <t>UKUPNO ENERGENTI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</si>
</sst>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0" borderId="1" xfId="1" applyFont="1" applyBorder="1"/>
    <xf numFmtId="4" fontId="7" fillId="0" borderId="1" xfId="1" applyNumberFormat="1" applyFont="1" applyBorder="1"/>
    <xf numFmtId="49" fontId="6" fillId="0" borderId="1" xfId="1" applyNumberFormat="1" applyBorder="1"/>
    <xf numFmtId="4" fontId="8" fillId="0" borderId="1" xfId="1" applyNumberFormat="1" applyFont="1" applyBorder="1"/>
    <xf numFmtId="0" fontId="8" fillId="0" borderId="1" xfId="1" applyFont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9"/>
  <sheetViews>
    <sheetView tabSelected="1" topLeftCell="B43" zoomScaleNormal="100" workbookViewId="0">
      <selection activeCell="C95" sqref="C95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44061</v>
      </c>
      <c r="H12" s="23">
        <v>3230539.75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44061</v>
      </c>
      <c r="H13" s="3">
        <f>H14+H26-H33-H43</f>
        <v>1913854.2399999993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44061</v>
      </c>
      <c r="H14" s="4">
        <f>H15+H16+H17+H18+H19+H20+H21+H22+H23+H24+H25</f>
        <v>2926842.2499999991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f>19441663.82+1807513.1+10315.13-21249176.92</f>
        <v>10315.129999998957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1109716.79+1066750-1128265.76+420669.85+124660.28-420669.85+1066750+137508.52+0.14-1077845.91-2500</f>
        <v>1296774.0600000003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0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10271.799999999999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f>730625+132955.09-132955.09-697816.5+730625+730625-4788</f>
        <v>1489270.5</v>
      </c>
      <c r="I21" s="11"/>
      <c r="J21" s="11"/>
      <c r="K21" s="11"/>
      <c r="L21" s="8"/>
    </row>
    <row r="22" spans="2:13" x14ac:dyDescent="0.25">
      <c r="B22" s="27" t="s">
        <v>25</v>
      </c>
      <c r="C22" s="28"/>
      <c r="D22" s="28"/>
      <c r="E22" s="28"/>
      <c r="F22" s="29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27" t="s">
        <v>14</v>
      </c>
      <c r="C23" s="28"/>
      <c r="D23" s="28"/>
      <c r="E23" s="28"/>
      <c r="F23" s="29"/>
      <c r="G23" s="12"/>
      <c r="H23" s="10">
        <v>0</v>
      </c>
      <c r="I23" s="11"/>
      <c r="J23" s="11"/>
      <c r="K23" s="8"/>
    </row>
    <row r="24" spans="2:13" x14ac:dyDescent="0.25">
      <c r="B24" s="27" t="s">
        <v>15</v>
      </c>
      <c r="C24" s="28"/>
      <c r="D24" s="28"/>
      <c r="E24" s="28"/>
      <c r="F24" s="29"/>
      <c r="G24" s="12"/>
      <c r="H24" s="10">
        <v>0</v>
      </c>
      <c r="I24" s="11"/>
      <c r="J24" s="11"/>
      <c r="K24" s="8"/>
      <c r="L24" s="8"/>
    </row>
    <row r="25" spans="2:13" x14ac:dyDescent="0.25">
      <c r="B25" s="27" t="s">
        <v>27</v>
      </c>
      <c r="C25" s="28"/>
      <c r="D25" s="28"/>
      <c r="E25" s="28"/>
      <c r="F25" s="2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</f>
        <v>71210.75999999998</v>
      </c>
      <c r="I25" s="11"/>
      <c r="J25" s="11"/>
      <c r="K25" s="8"/>
      <c r="L25" s="8"/>
    </row>
    <row r="26" spans="2:13" x14ac:dyDescent="0.25">
      <c r="B26" s="30" t="s">
        <v>24</v>
      </c>
      <c r="C26" s="31"/>
      <c r="D26" s="31"/>
      <c r="E26" s="31"/>
      <c r="F26" s="32"/>
      <c r="G26" s="16">
        <v>44061</v>
      </c>
      <c r="H26" s="4">
        <f>H27+H28+H29+H30+H31+H32</f>
        <v>305497.39</v>
      </c>
      <c r="I26" s="11"/>
      <c r="J26" s="11"/>
      <c r="K26" s="8"/>
    </row>
    <row r="27" spans="2:13" x14ac:dyDescent="0.25">
      <c r="B27" s="27" t="s">
        <v>10</v>
      </c>
      <c r="C27" s="28"/>
      <c r="D27" s="28"/>
      <c r="E27" s="28"/>
      <c r="F27" s="29"/>
      <c r="G27" s="2"/>
      <c r="H27" s="15">
        <v>0</v>
      </c>
      <c r="I27" s="11"/>
      <c r="J27" s="11"/>
      <c r="K27" s="8"/>
    </row>
    <row r="28" spans="2:13" x14ac:dyDescent="0.25">
      <c r="B28" s="27" t="s">
        <v>11</v>
      </c>
      <c r="C28" s="28"/>
      <c r="D28" s="28"/>
      <c r="E28" s="28"/>
      <c r="F28" s="29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27" t="s">
        <v>13</v>
      </c>
      <c r="C29" s="28"/>
      <c r="D29" s="28"/>
      <c r="E29" s="28"/>
      <c r="F29" s="29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27" t="s">
        <v>14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15</v>
      </c>
      <c r="C31" s="28"/>
      <c r="D31" s="28"/>
      <c r="E31" s="28"/>
      <c r="F31" s="29"/>
      <c r="G31" s="2"/>
      <c r="H31" s="10">
        <v>0</v>
      </c>
      <c r="I31" s="11"/>
      <c r="J31" s="11"/>
    </row>
    <row r="32" spans="2:13" x14ac:dyDescent="0.25">
      <c r="B32" s="27" t="s">
        <v>27</v>
      </c>
      <c r="C32" s="28"/>
      <c r="D32" s="28"/>
      <c r="E32" s="28"/>
      <c r="F32" s="29"/>
      <c r="G32" s="2"/>
      <c r="H32" s="10">
        <f>1086+2986</f>
        <v>4072</v>
      </c>
      <c r="I32" s="11"/>
      <c r="J32" s="11"/>
    </row>
    <row r="33" spans="2:12" x14ac:dyDescent="0.25">
      <c r="B33" s="43" t="s">
        <v>16</v>
      </c>
      <c r="C33" s="44"/>
      <c r="D33" s="44"/>
      <c r="E33" s="44"/>
      <c r="F33" s="45"/>
      <c r="G33" s="17">
        <v>44061</v>
      </c>
      <c r="H33" s="5">
        <f>SUM(H34:H42)</f>
        <v>1318485.3999999999</v>
      </c>
      <c r="I33" s="11"/>
      <c r="J33" s="11"/>
    </row>
    <row r="34" spans="2:12" x14ac:dyDescent="0.25">
      <c r="B34" s="27" t="s">
        <v>10</v>
      </c>
      <c r="C34" s="28"/>
      <c r="D34" s="28"/>
      <c r="E34" s="28"/>
      <c r="F34" s="29"/>
      <c r="G34" s="13"/>
      <c r="H34" s="15">
        <v>10315.129999999999</v>
      </c>
      <c r="I34" s="11"/>
      <c r="J34" s="11"/>
    </row>
    <row r="35" spans="2:12" x14ac:dyDescent="0.25">
      <c r="B35" s="27" t="s">
        <v>11</v>
      </c>
      <c r="C35" s="28"/>
      <c r="D35" s="28"/>
      <c r="E35" s="28"/>
      <c r="F35" s="29"/>
      <c r="G35" s="13"/>
      <c r="H35" s="3">
        <v>194.22</v>
      </c>
      <c r="I35" s="11"/>
      <c r="J35" s="11"/>
      <c r="L35" s="8"/>
    </row>
    <row r="36" spans="2:12" x14ac:dyDescent="0.25">
      <c r="B36" s="27" t="s">
        <v>12</v>
      </c>
      <c r="C36" s="28"/>
      <c r="D36" s="28"/>
      <c r="E36" s="28"/>
      <c r="F36" s="29"/>
      <c r="G36" s="13"/>
      <c r="H36" s="10">
        <v>0</v>
      </c>
      <c r="I36" s="11"/>
      <c r="J36" s="11"/>
    </row>
    <row r="37" spans="2:12" x14ac:dyDescent="0.25">
      <c r="B37" s="27" t="s">
        <v>19</v>
      </c>
      <c r="C37" s="28"/>
      <c r="D37" s="28"/>
      <c r="E37" s="28"/>
      <c r="F37" s="29"/>
      <c r="G37" s="13"/>
      <c r="H37" s="10">
        <v>0</v>
      </c>
      <c r="I37" s="11"/>
      <c r="J37" s="11"/>
      <c r="L37" s="8"/>
    </row>
    <row r="38" spans="2:12" x14ac:dyDescent="0.25">
      <c r="B38" s="27" t="s">
        <v>2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3</v>
      </c>
      <c r="C39" s="28"/>
      <c r="D39" s="28"/>
      <c r="E39" s="28"/>
      <c r="F39" s="29"/>
      <c r="G39" s="13"/>
      <c r="H39" s="10">
        <v>10271.799999999999</v>
      </c>
      <c r="I39" s="11"/>
      <c r="J39" s="11"/>
    </row>
    <row r="40" spans="2:12" x14ac:dyDescent="0.25">
      <c r="B40" s="27" t="s">
        <v>13</v>
      </c>
      <c r="C40" s="28"/>
      <c r="D40" s="28"/>
      <c r="E40" s="28"/>
      <c r="F40" s="29"/>
      <c r="G40" s="13"/>
      <c r="H40" s="10">
        <f>1123821.45+12466+161416.8</f>
        <v>1297704.25</v>
      </c>
      <c r="I40" s="11"/>
      <c r="J40" s="11"/>
    </row>
    <row r="41" spans="2:12" x14ac:dyDescent="0.25">
      <c r="B41" s="27" t="s">
        <v>14</v>
      </c>
      <c r="C41" s="28"/>
      <c r="D41" s="28"/>
      <c r="E41" s="28"/>
      <c r="F41" s="29"/>
      <c r="G41" s="13"/>
      <c r="H41" s="10">
        <v>0</v>
      </c>
      <c r="I41" s="11"/>
      <c r="J41" s="11"/>
    </row>
    <row r="42" spans="2:12" x14ac:dyDescent="0.25">
      <c r="B42" s="27" t="s">
        <v>15</v>
      </c>
      <c r="C42" s="28"/>
      <c r="D42" s="28"/>
      <c r="E42" s="28"/>
      <c r="F42" s="29"/>
      <c r="G42" s="13"/>
      <c r="H42" s="10">
        <v>0</v>
      </c>
      <c r="I42" s="11"/>
      <c r="J42" s="11"/>
      <c r="K42" s="8"/>
    </row>
    <row r="43" spans="2:12" x14ac:dyDescent="0.25">
      <c r="B43" s="43" t="s">
        <v>21</v>
      </c>
      <c r="C43" s="44"/>
      <c r="D43" s="44"/>
      <c r="E43" s="44"/>
      <c r="F43" s="45"/>
      <c r="G43" s="17">
        <v>44061</v>
      </c>
      <c r="H43" s="5">
        <f>SUM(H44:H48)</f>
        <v>0</v>
      </c>
      <c r="I43" s="11"/>
      <c r="J43" s="11"/>
    </row>
    <row r="44" spans="2:12" x14ac:dyDescent="0.25">
      <c r="B44" s="27" t="s">
        <v>10</v>
      </c>
      <c r="C44" s="28"/>
      <c r="D44" s="28"/>
      <c r="E44" s="28"/>
      <c r="F44" s="29"/>
      <c r="G44" s="2"/>
      <c r="H44" s="15">
        <v>0</v>
      </c>
      <c r="I44" s="11"/>
      <c r="J44" s="11"/>
    </row>
    <row r="45" spans="2:12" x14ac:dyDescent="0.25">
      <c r="B45" s="27" t="s">
        <v>11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13</v>
      </c>
      <c r="C46" s="28"/>
      <c r="D46" s="28"/>
      <c r="E46" s="28"/>
      <c r="F46" s="29"/>
      <c r="G46" s="2"/>
      <c r="H46" s="3">
        <v>0</v>
      </c>
      <c r="I46" s="11"/>
      <c r="J46" s="11"/>
    </row>
    <row r="47" spans="2:12" x14ac:dyDescent="0.25">
      <c r="B47" s="27" t="s">
        <v>14</v>
      </c>
      <c r="C47" s="28"/>
      <c r="D47" s="28"/>
      <c r="E47" s="28"/>
      <c r="F47" s="29"/>
      <c r="G47" s="2"/>
      <c r="H47" s="3">
        <v>0</v>
      </c>
      <c r="I47" s="11"/>
      <c r="J47" s="11"/>
      <c r="K47" s="8"/>
    </row>
    <row r="48" spans="2:12" x14ac:dyDescent="0.25">
      <c r="B48" s="27" t="s">
        <v>15</v>
      </c>
      <c r="C48" s="28"/>
      <c r="D48" s="28"/>
      <c r="E48" s="28"/>
      <c r="F48" s="29"/>
      <c r="G48" s="2"/>
      <c r="H48" s="10">
        <v>0</v>
      </c>
      <c r="I48" s="11"/>
      <c r="J48" s="11"/>
    </row>
    <row r="49" spans="2:12" x14ac:dyDescent="0.25">
      <c r="B49" s="49" t="s">
        <v>18</v>
      </c>
      <c r="C49" s="50"/>
      <c r="D49" s="50"/>
      <c r="E49" s="50"/>
      <c r="F49" s="51"/>
      <c r="G49" s="18">
        <v>44061</v>
      </c>
      <c r="H49" s="6">
        <f>3700.97+0.27+607583.47+373.51+15936.06+42.88-623936.21+15073.8+8034.16+1773.91-0.19-24881.87+13261.91+1226.55+1543.12-0.65-16031.58</f>
        <v>3700.1100000000679</v>
      </c>
      <c r="I49" s="11"/>
      <c r="L49" s="8"/>
    </row>
    <row r="50" spans="2:12" x14ac:dyDescent="0.25">
      <c r="B50" s="27" t="s">
        <v>17</v>
      </c>
      <c r="C50" s="28"/>
      <c r="D50" s="28"/>
      <c r="E50" s="28"/>
      <c r="F50" s="29"/>
      <c r="G50" s="26"/>
      <c r="H50" s="3">
        <v>0</v>
      </c>
      <c r="I50" s="11"/>
      <c r="J50" s="11"/>
    </row>
    <row r="51" spans="2:12" x14ac:dyDescent="0.25">
      <c r="B51" s="46" t="s">
        <v>4</v>
      </c>
      <c r="C51" s="47"/>
      <c r="D51" s="47"/>
      <c r="E51" s="47"/>
      <c r="F51" s="48"/>
      <c r="G51" s="2"/>
      <c r="H51" s="7">
        <f>H14+H26-H33-H43+H49-H50</f>
        <v>1917554.3499999994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5" spans="2:12" x14ac:dyDescent="0.25">
      <c r="B55" s="52" t="s">
        <v>29</v>
      </c>
      <c r="C55" s="53">
        <v>300000</v>
      </c>
      <c r="D55" s="54" t="s">
        <v>42</v>
      </c>
    </row>
    <row r="56" spans="2:12" x14ac:dyDescent="0.25">
      <c r="B56" s="52" t="s">
        <v>30</v>
      </c>
      <c r="C56" s="53">
        <v>39027.449999999997</v>
      </c>
      <c r="D56" s="54" t="s">
        <v>43</v>
      </c>
    </row>
    <row r="57" spans="2:12" x14ac:dyDescent="0.25">
      <c r="B57" s="52" t="s">
        <v>30</v>
      </c>
      <c r="C57" s="53">
        <v>23631.3</v>
      </c>
      <c r="D57" s="54" t="s">
        <v>44</v>
      </c>
    </row>
    <row r="58" spans="2:12" x14ac:dyDescent="0.25">
      <c r="B58" s="52" t="s">
        <v>30</v>
      </c>
      <c r="C58" s="53">
        <v>38669.4</v>
      </c>
      <c r="D58" s="54" t="s">
        <v>45</v>
      </c>
    </row>
    <row r="59" spans="2:12" x14ac:dyDescent="0.25">
      <c r="B59" s="52" t="s">
        <v>30</v>
      </c>
      <c r="C59" s="53">
        <v>293.60000000000002</v>
      </c>
      <c r="D59" s="54" t="s">
        <v>46</v>
      </c>
    </row>
    <row r="60" spans="2:12" x14ac:dyDescent="0.25">
      <c r="B60" s="52" t="s">
        <v>30</v>
      </c>
      <c r="C60" s="53">
        <v>494.11</v>
      </c>
      <c r="D60" s="54" t="s">
        <v>47</v>
      </c>
    </row>
    <row r="61" spans="2:12" x14ac:dyDescent="0.25">
      <c r="B61" s="52" t="s">
        <v>30</v>
      </c>
      <c r="C61" s="53">
        <v>193.35</v>
      </c>
      <c r="D61" s="54" t="s">
        <v>48</v>
      </c>
    </row>
    <row r="62" spans="2:12" x14ac:dyDescent="0.25">
      <c r="B62" s="52" t="s">
        <v>30</v>
      </c>
      <c r="C62" s="53">
        <v>9137.44</v>
      </c>
      <c r="D62" s="54" t="s">
        <v>49</v>
      </c>
    </row>
    <row r="63" spans="2:12" x14ac:dyDescent="0.25">
      <c r="B63" s="52" t="s">
        <v>31</v>
      </c>
      <c r="C63" s="53">
        <v>12786.17</v>
      </c>
      <c r="D63" s="54" t="s">
        <v>50</v>
      </c>
    </row>
    <row r="64" spans="2:12" x14ac:dyDescent="0.25">
      <c r="B64" s="52" t="s">
        <v>31</v>
      </c>
      <c r="C64" s="53">
        <v>30806.25</v>
      </c>
      <c r="D64" s="54" t="s">
        <v>51</v>
      </c>
    </row>
    <row r="65" spans="2:4" x14ac:dyDescent="0.25">
      <c r="B65" s="52" t="s">
        <v>31</v>
      </c>
      <c r="C65" s="53">
        <v>19958.009999999998</v>
      </c>
      <c r="D65" s="54" t="s">
        <v>52</v>
      </c>
    </row>
    <row r="66" spans="2:4" x14ac:dyDescent="0.25">
      <c r="B66" s="52" t="s">
        <v>31</v>
      </c>
      <c r="C66" s="53">
        <v>818.92</v>
      </c>
      <c r="D66" s="54" t="s">
        <v>53</v>
      </c>
    </row>
    <row r="67" spans="2:4" x14ac:dyDescent="0.25">
      <c r="B67" s="52" t="s">
        <v>31</v>
      </c>
      <c r="C67" s="53">
        <v>11872.46</v>
      </c>
      <c r="D67" s="54" t="s">
        <v>54</v>
      </c>
    </row>
    <row r="68" spans="2:4" x14ac:dyDescent="0.25">
      <c r="B68" s="52" t="s">
        <v>31</v>
      </c>
      <c r="C68" s="53">
        <v>10132.26</v>
      </c>
      <c r="D68" s="54" t="s">
        <v>55</v>
      </c>
    </row>
    <row r="69" spans="2:4" x14ac:dyDescent="0.25">
      <c r="B69" s="52" t="s">
        <v>31</v>
      </c>
      <c r="C69" s="53">
        <v>34081.96</v>
      </c>
      <c r="D69" s="54" t="s">
        <v>56</v>
      </c>
    </row>
    <row r="70" spans="2:4" x14ac:dyDescent="0.25">
      <c r="B70" s="52" t="s">
        <v>32</v>
      </c>
      <c r="C70" s="53">
        <v>37488</v>
      </c>
      <c r="D70" s="54" t="s">
        <v>57</v>
      </c>
    </row>
    <row r="71" spans="2:4" x14ac:dyDescent="0.25">
      <c r="B71" s="52" t="s">
        <v>33</v>
      </c>
      <c r="C71" s="53">
        <v>8000</v>
      </c>
      <c r="D71" s="54" t="s">
        <v>58</v>
      </c>
    </row>
    <row r="72" spans="2:4" x14ac:dyDescent="0.25">
      <c r="B72" s="52" t="s">
        <v>34</v>
      </c>
      <c r="C72" s="53">
        <v>29530.7</v>
      </c>
      <c r="D72" s="54" t="s">
        <v>59</v>
      </c>
    </row>
    <row r="73" spans="2:4" x14ac:dyDescent="0.25">
      <c r="B73" s="52" t="s">
        <v>34</v>
      </c>
      <c r="C73" s="53">
        <v>2832.5</v>
      </c>
      <c r="D73" s="54" t="s">
        <v>59</v>
      </c>
    </row>
    <row r="74" spans="2:4" x14ac:dyDescent="0.25">
      <c r="B74" s="52" t="s">
        <v>34</v>
      </c>
      <c r="C74" s="53">
        <v>47466.7</v>
      </c>
      <c r="D74" s="54" t="s">
        <v>60</v>
      </c>
    </row>
    <row r="75" spans="2:4" x14ac:dyDescent="0.25">
      <c r="B75" s="52" t="s">
        <v>34</v>
      </c>
      <c r="C75" s="53">
        <v>7140</v>
      </c>
      <c r="D75" s="54" t="s">
        <v>60</v>
      </c>
    </row>
    <row r="76" spans="2:4" x14ac:dyDescent="0.25">
      <c r="B76" s="52" t="s">
        <v>34</v>
      </c>
      <c r="C76" s="53">
        <v>85066.87</v>
      </c>
      <c r="D76" s="54" t="s">
        <v>60</v>
      </c>
    </row>
    <row r="77" spans="2:4" x14ac:dyDescent="0.25">
      <c r="B77" s="52" t="s">
        <v>35</v>
      </c>
      <c r="C77" s="53">
        <v>57610</v>
      </c>
      <c r="D77" s="54" t="s">
        <v>61</v>
      </c>
    </row>
    <row r="78" spans="2:4" x14ac:dyDescent="0.25">
      <c r="B78" s="52" t="s">
        <v>36</v>
      </c>
      <c r="C78" s="53">
        <v>100000</v>
      </c>
      <c r="D78" s="54" t="s">
        <v>62</v>
      </c>
    </row>
    <row r="79" spans="2:4" x14ac:dyDescent="0.25">
      <c r="B79" s="52" t="s">
        <v>37</v>
      </c>
      <c r="C79" s="53">
        <v>150744</v>
      </c>
      <c r="D79" s="54" t="s">
        <v>63</v>
      </c>
    </row>
    <row r="80" spans="2:4" x14ac:dyDescent="0.25">
      <c r="B80" s="52" t="s">
        <v>38</v>
      </c>
      <c r="C80" s="53">
        <v>50000</v>
      </c>
      <c r="D80" s="54" t="s">
        <v>64</v>
      </c>
    </row>
    <row r="81" spans="2:4" x14ac:dyDescent="0.25">
      <c r="B81" s="52" t="s">
        <v>39</v>
      </c>
      <c r="C81" s="53">
        <v>3420</v>
      </c>
      <c r="D81" s="54" t="s">
        <v>65</v>
      </c>
    </row>
    <row r="82" spans="2:4" x14ac:dyDescent="0.25">
      <c r="B82" s="52" t="s">
        <v>39</v>
      </c>
      <c r="C82" s="53">
        <v>7701</v>
      </c>
      <c r="D82" s="54" t="s">
        <v>66</v>
      </c>
    </row>
    <row r="83" spans="2:4" x14ac:dyDescent="0.25">
      <c r="B83" s="52" t="s">
        <v>39</v>
      </c>
      <c r="C83" s="53">
        <v>3420</v>
      </c>
      <c r="D83" s="54" t="s">
        <v>67</v>
      </c>
    </row>
    <row r="84" spans="2:4" x14ac:dyDescent="0.25">
      <c r="B84" s="52" t="s">
        <v>39</v>
      </c>
      <c r="C84" s="53">
        <v>1499</v>
      </c>
      <c r="D84" s="54" t="s">
        <v>68</v>
      </c>
    </row>
    <row r="85" spans="2:4" x14ac:dyDescent="0.25">
      <c r="B85" s="52" t="s">
        <v>41</v>
      </c>
      <c r="C85" s="53">
        <v>41328</v>
      </c>
      <c r="D85" s="54" t="s">
        <v>70</v>
      </c>
    </row>
    <row r="86" spans="2:4" x14ac:dyDescent="0.25">
      <c r="B86" s="52" t="s">
        <v>41</v>
      </c>
      <c r="C86" s="53">
        <v>120088.8</v>
      </c>
      <c r="D86" s="54" t="s">
        <v>71</v>
      </c>
    </row>
    <row r="87" spans="2:4" x14ac:dyDescent="0.25">
      <c r="B87" s="56" t="s">
        <v>72</v>
      </c>
      <c r="C87" s="55">
        <f>SUM(C55:C84)</f>
        <v>1123821.4499999997</v>
      </c>
      <c r="D87" s="54"/>
    </row>
    <row r="88" spans="2:4" x14ac:dyDescent="0.25">
      <c r="B88" s="52" t="s">
        <v>40</v>
      </c>
      <c r="C88" s="53">
        <v>10271.799999999999</v>
      </c>
      <c r="D88" s="54" t="s">
        <v>69</v>
      </c>
    </row>
    <row r="89" spans="2:4" x14ac:dyDescent="0.25">
      <c r="B89" s="56" t="s">
        <v>73</v>
      </c>
      <c r="C89" s="55">
        <f>SUM(C88)</f>
        <v>10271.799999999999</v>
      </c>
      <c r="D89" s="54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2020-08-19T13:00:54Z</dcterms:modified>
</cp:coreProperties>
</file>